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60" tabRatio="853" activeTab="1"/>
  </bookViews>
  <sheets>
    <sheet name="Scheda A" sheetId="1" r:id="rId1"/>
    <sheet name="Scheda B" sheetId="2" r:id="rId2"/>
    <sheet name="Scheda C" sheetId="3" r:id="rId3"/>
  </sheets>
  <externalReferences>
    <externalReference r:id="rId6"/>
  </externalReferences>
  <definedNames>
    <definedName name="_xlnm.Print_Area" localSheetId="0">'Scheda A'!$A$1:$E$26</definedName>
  </definedNames>
  <calcPr fullCalcOnLoad="1"/>
</workbook>
</file>

<file path=xl/sharedStrings.xml><?xml version="1.0" encoding="utf-8"?>
<sst xmlns="http://schemas.openxmlformats.org/spreadsheetml/2006/main" count="211" uniqueCount="136">
  <si>
    <t/>
  </si>
  <si>
    <t>TIPOLOGIA RISORSE</t>
  </si>
  <si>
    <t>Arco temporale di validità del programma</t>
  </si>
  <si>
    <t>Disponibilità finanziaria</t>
  </si>
  <si>
    <t>Importo Totale</t>
  </si>
  <si>
    <t>Primo anno</t>
  </si>
  <si>
    <t>Secondo anno</t>
  </si>
  <si>
    <t>Note</t>
  </si>
  <si>
    <t>QUADRO DELLE RISORSE NECESSARIE ALLA REALIZZAZIONE DEL PROGRAMMA (1)</t>
  </si>
  <si>
    <t>risorse derivanti da entrate aventi destinazione vincolata per legge</t>
  </si>
  <si>
    <t>risorse derivanti da entrate acquisite mediante contrazione di mutuo</t>
  </si>
  <si>
    <t>finanziamenti acquisibili ai sensi dell'articolo 3 del decreto-legge 31 ottobre 1990, n. 310, convertito con modificazioni dalla legge 22 dicembre 1990, n. 403</t>
  </si>
  <si>
    <t>risorse derivanti da trasferimento di immobili ex art.191 D.Lgs. 50/2016</t>
  </si>
  <si>
    <t>stanziamenti di bilancio</t>
  </si>
  <si>
    <t>Il referente del programma</t>
  </si>
  <si>
    <r>
      <t>(1) I dati del quadro delle risorse sono calcolati come somma delle informazioni elementari relative a ciascun intervento di cui alla scheda B.</t>
    </r>
    <r>
      <rPr>
        <sz val="10"/>
        <color indexed="8"/>
        <rFont val="Arial"/>
        <family val="2"/>
      </rPr>
      <t xml:space="preserve"> Dette informazioni sono acquisite dal sistema (software) e rese disponibili in banca dati ma non visualizzate nel programma.</t>
    </r>
  </si>
  <si>
    <t>risorse acquisite mediante apporti di capitali privati</t>
  </si>
  <si>
    <t>totale</t>
  </si>
  <si>
    <t>altro</t>
  </si>
  <si>
    <t>ALLEGATO II - SCHEDA A : PROGRAMMA BIENNALE DEGLI ACQUISTI DI FORNITURE E SERVIZI 2019/2020</t>
  </si>
  <si>
    <t>ALLEGATO II - SCHEDA B : PROGRAMMA BIENNALE DEGLI ACQUISTI DI FORNITURE E SERVIZI 2019/2020</t>
  </si>
  <si>
    <t>DELL'AMMINISTRAZIONE A.S.P. FIRENZE MONTEDOMINI</t>
  </si>
  <si>
    <t>ELENCO DEGLI ACQUISTI DEL PROGRAMMA</t>
  </si>
  <si>
    <t>NUMERO intervento CUI (1)</t>
  </si>
  <si>
    <t xml:space="preserve">Codice Fiscale Amministrazione </t>
  </si>
  <si>
    <t>Prima annualità del primo programma nel quale l'intervento è stato inserito</t>
  </si>
  <si>
    <t>Annualità nella quale si prevede di dare avvio alla procedura di affidamento</t>
  </si>
  <si>
    <t>Codice CUP (2)</t>
  </si>
  <si>
    <t>Acquisto ricompreso nell'importo complessivo di un lavoro o di altra acquisizione presente in programmazione di lavori, forniture e servizi</t>
  </si>
  <si>
    <t>CUI lavoro o altra acquisizione  nel cui importo complessivo l'acquisto è ricompreso (3)</t>
  </si>
  <si>
    <t>lotto funzionale (4)</t>
  </si>
  <si>
    <t>Ambito geografico di esecuzione dell'Acquisto (Regione/i)</t>
  </si>
  <si>
    <t>Settore</t>
  </si>
  <si>
    <t>CPV (5)</t>
  </si>
  <si>
    <t>DESCRIZIONE DELL'ACQUISTO</t>
  </si>
  <si>
    <t>Livello di priorità (6)</t>
  </si>
  <si>
    <t>Responsabile del Procedimento (7)</t>
  </si>
  <si>
    <t>Durata del contratto</t>
  </si>
  <si>
    <t>L'acquisto è relativo a nuovo affidamento di contratto in essere</t>
  </si>
  <si>
    <t>STIMA DEI COSTI DELL'ACQUISTO</t>
  </si>
  <si>
    <r>
      <t>CENTRALE DI COMMITTENZA O SOGGETTO AGGREGATORE AL QUALE SI FARA' RICORSO PER L'ESPLETAMENTO DELLA</t>
    </r>
    <r>
      <rPr>
        <b/>
        <strike/>
        <sz val="10"/>
        <rFont val="Arial"/>
        <family val="2"/>
      </rPr>
      <t xml:space="preserve"> </t>
    </r>
    <r>
      <rPr>
        <b/>
        <sz val="10"/>
        <rFont val="Arial"/>
        <family val="2"/>
      </rPr>
      <t>PROCEDURA DI AFFIDAMENTO (10)</t>
    </r>
  </si>
  <si>
    <t>Acquisto aggiunto o variato a seguito di modifica programma (11)</t>
  </si>
  <si>
    <t>Costi su annualità successive</t>
  </si>
  <si>
    <t>Totale (8)</t>
  </si>
  <si>
    <t>Apporto di capitale privato (9)</t>
  </si>
  <si>
    <t>codice AUSA</t>
  </si>
  <si>
    <t>denominazione</t>
  </si>
  <si>
    <t>Importo</t>
  </si>
  <si>
    <t>Tipologia</t>
  </si>
  <si>
    <t>codice</t>
  </si>
  <si>
    <t>data (anno)</t>
  </si>
  <si>
    <t>si/no</t>
  </si>
  <si>
    <t>Testo</t>
  </si>
  <si>
    <t>forniture / servizi</t>
  </si>
  <si>
    <t>Tabella CPV</t>
  </si>
  <si>
    <t>testo</t>
  </si>
  <si>
    <t>Tabella B.1</t>
  </si>
  <si>
    <t>numero (mesi)</t>
  </si>
  <si>
    <t>valore</t>
  </si>
  <si>
    <t>Tabella B.2</t>
  </si>
  <si>
    <t>8000111048720180002</t>
  </si>
  <si>
    <t>80001110487</t>
  </si>
  <si>
    <t>NO</t>
  </si>
  <si>
    <t>Toscana</t>
  </si>
  <si>
    <t>Servizi</t>
  </si>
  <si>
    <t>55300000-3 (Servizi di ristorazione e di distribuzione pasti)</t>
  </si>
  <si>
    <t>Servizio di ristorazione utenti strutture residenziali ASP Firenze Montedomini e gestione mensa per dipendenti ed enti convenzionati</t>
  </si>
  <si>
    <t>Elena Barbucci</t>
  </si>
  <si>
    <t>36+36</t>
  </si>
  <si>
    <t>8000111048720180004</t>
  </si>
  <si>
    <t>90910000-9 (Servizi di pulizia)</t>
  </si>
  <si>
    <t>Servizio di pulizia uffici e spazi comuni presso sede centrale e Centro di Formazione "Il Fuligno"</t>
  </si>
  <si>
    <t>da nominare</t>
  </si>
  <si>
    <t>8000111048720180005</t>
  </si>
  <si>
    <t>85000000-9
(Servizi sanitari e di assistenza sociale)</t>
  </si>
  <si>
    <t xml:space="preserve">Accordo quadro per l'individuazione di un partner tecnologico per la sperimentazione di un servizio di Remote care per pazienti con comorbosità, fragilità e frequenti ammissioni ospedaliere </t>
  </si>
  <si>
    <t>8000111048720180006</t>
  </si>
  <si>
    <t>42968100-0 (Distributori di bevande)</t>
  </si>
  <si>
    <t>Concessione del servizio di gestione distributori automatici di bevande calde e fredde e snack presso le strutture facenti capo all'A.S.P. Firenze Montedomini</t>
  </si>
  <si>
    <t>36+12</t>
  </si>
  <si>
    <t>8000111048720180007</t>
  </si>
  <si>
    <t>forniture</t>
  </si>
  <si>
    <t>39200000-4            (Arredamento)</t>
  </si>
  <si>
    <t>Arredi residenze presidi Montedomini - San Silvestro - Principe Abamelek</t>
  </si>
  <si>
    <t>8000111048720190008</t>
  </si>
  <si>
    <t>79714000-2 (Servizi di sorveglianza)</t>
  </si>
  <si>
    <t xml:space="preserve">Servizio di vigilanza notturna e collaborazione nell'attuazione del Piano delle Emergenze del Presidio di Via Malcontenti n. 6 - FIRENZE </t>
  </si>
  <si>
    <t>(1) Codice CUI = cf amministrazione + prima annualità del primo programma nel quale l'intervento è stato inserito + progressivo di 5 cifre dalla prima annualità del primo programma</t>
  </si>
  <si>
    <t>(2) Indica il CUP (cfr. articolo 6 comma 4)</t>
  </si>
  <si>
    <t>(3) Compilare se nella colonna "Acquisto ricompreso nell'importo complessivo di un lavoro o di altra acquisizione presente in programmazione di lavori, forniture e servizi" si è risposto "SI" e se nella colonna "Codice CUP" non è stato riportato il CUP in quanto non presente</t>
  </si>
  <si>
    <t>(4) Indica se lotto funzionale secondo la definizione di cui all’art.3 comma 1 lettera qq) del D.Lgs.50/2016</t>
  </si>
  <si>
    <t>(5) Relativa a CPV principale. Deve essere rispettata la coerenza, per le prime due cifre, con il settore: F= CPV&lt;45 o 48; S= CPV&gt;48</t>
  </si>
  <si>
    <t>(6) Indica il livello di priorità di cui all'articolo 6 commi 10 e 11</t>
  </si>
  <si>
    <t>Ulteriori dati (campi da compilare non visualizzate nel Programma biennale)</t>
  </si>
  <si>
    <t xml:space="preserve">(7) Riportare nome e cognome del responsabile del procedimento </t>
  </si>
  <si>
    <t>Responsabile del procedimento</t>
  </si>
  <si>
    <t>codice fiscale</t>
  </si>
  <si>
    <t xml:space="preserve">(8) Importo complessivo ai sensi dell'articolo 6, comma 5, ivi incluse le spese eventualmente sostenute antecedentemente alla prima annualità </t>
  </si>
  <si>
    <t>(9) Riportare l'importo del capitale privato come quota parte dell'importo complessivo</t>
  </si>
  <si>
    <t>Quadro delle risorse necessarie per la realizzazione dell'acquisto</t>
  </si>
  <si>
    <t>(10) Dati obbligatori per i soli acquisti ricompresi nella prima annualità (Cfr. articolo 8)</t>
  </si>
  <si>
    <t>tipologia di risorse</t>
  </si>
  <si>
    <t>primo anno</t>
  </si>
  <si>
    <t>anno</t>
  </si>
  <si>
    <t>annualità successive</t>
  </si>
  <si>
    <t>(11) Indica se l'acquisto è stato aggiunto o è stato modificato a seguito di modifica in corso d'anno ai sensi dell'art.7 commi 8 e 9. Tale campo, come la relativa nota e tabella, compaiono solo in caso di modifica del programma</t>
  </si>
  <si>
    <t>(12) La somma è calcolata al netto dell'importo degli acquisti ricompresi nell'importo complessivo di un lavoro o di altra acquisizione presente in programmazione di lavori, forniture e servizi</t>
  </si>
  <si>
    <t>finanziamenti ai sensi dell'art. 3 del DL 310/1990 convertito dalla L. 403/1990</t>
  </si>
  <si>
    <t>1. priorità massima</t>
  </si>
  <si>
    <t>Altra tipologia</t>
  </si>
  <si>
    <t>2. priorità media</t>
  </si>
  <si>
    <t>3. priorità minima</t>
  </si>
  <si>
    <t>1. modifica ex art.7 comma 8 lettera b)</t>
  </si>
  <si>
    <t>2. modifica ex art.7 comma 8 lettera c)</t>
  </si>
  <si>
    <t>3. modifica ex art.7 comma 8 lettera d)</t>
  </si>
  <si>
    <t>4. modifica ex art.7 comma 8 lettera e)</t>
  </si>
  <si>
    <t>5. modifica ex art.7 comma 9</t>
  </si>
  <si>
    <t>Responsabile del procedimento da nominare</t>
  </si>
  <si>
    <t>Il Direttore Generale Dott. Emanuele Pellicanò</t>
  </si>
  <si>
    <t>BRBLNE64E41D612E</t>
  </si>
  <si>
    <t>Il Direttore Dott. Emanuele Pellicanò</t>
  </si>
  <si>
    <t>Distributori bevande calde e fredde e merce</t>
  </si>
  <si>
    <t xml:space="preserve"> ELENCO DEGLI INTERVENTI PRESENTI NELLA PRIMA ANNUALITA'</t>
  </si>
  <si>
    <t xml:space="preserve"> DEL PRECEDENTE PROGRAMMA BIENNALE E NON RIPROPOSTI E NON AVVIATI  </t>
  </si>
  <si>
    <t>CODICE UNICO INTERVENTO - CUI</t>
  </si>
  <si>
    <t>CUP</t>
  </si>
  <si>
    <t>DESCRIZIONE ACQUISTO</t>
  </si>
  <si>
    <t>IMPORTO INTERVENTO</t>
  </si>
  <si>
    <t>Livello di priorità</t>
  </si>
  <si>
    <t>Motivo per il quale l'intervento non è riproposto (1)</t>
  </si>
  <si>
    <t>Ereditato da precedente programma</t>
  </si>
  <si>
    <t>Ereditato da scheda B</t>
  </si>
  <si>
    <r>
      <rPr>
        <sz val="10"/>
        <rFont val="Arial"/>
        <family val="2"/>
      </rPr>
      <t>(1) breve descrizione dei motivi</t>
    </r>
  </si>
  <si>
    <t>ALLEGATO II - SCHEDA C: PROGRAMMA BIENNALE DEGLI ACQUISTI DI FORNITURE E SERVIZI 2019/2020</t>
  </si>
  <si>
    <t>DELL'AMMINISTRAZIONE  A.S.P. FIRENZE MONTEDOMINI</t>
  </si>
  <si>
    <t>=  =</t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</si>
</sst>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Sì&quot;;&quot;Sì&quot;;&quot;No&quot;"/>
    <numFmt numFmtId="187" formatCode="&quot;Vero&quot;;&quot;Vero&quot;;&quot;Falso&quot;"/>
    <numFmt numFmtId="188" formatCode="&quot;Attivo&quot;;&quot;Attivo&quot;;&quot;Inattivo&quot;"/>
    <numFmt numFmtId="189" formatCode="[$€-2]\ #.##000_);[Red]\([$€-2]\ #.##000\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61">
    <font>
      <sz val="10"/>
      <name val="Arial"/>
      <family val="0"/>
    </font>
    <font>
      <b/>
      <sz val="14"/>
      <name val="Times New Roman"/>
      <family val="1"/>
    </font>
    <font>
      <sz val="10"/>
      <color indexed="8"/>
      <name val="Arial"/>
      <family val="2"/>
    </font>
    <font>
      <sz val="10"/>
      <color indexed="8"/>
      <name val="Verdana"/>
      <family val="2"/>
    </font>
    <font>
      <sz val="12"/>
      <color indexed="8"/>
      <name val="Times New Roman"/>
      <family val="1"/>
    </font>
    <font>
      <b/>
      <sz val="10"/>
      <color indexed="8"/>
      <name val="Arial"/>
      <family val="2"/>
    </font>
    <font>
      <b/>
      <sz val="10"/>
      <color indexed="8"/>
      <name val="Verdana"/>
      <family val="2"/>
    </font>
    <font>
      <b/>
      <sz val="12"/>
      <color indexed="8"/>
      <name val="Times New Roman"/>
      <family val="1"/>
    </font>
    <font>
      <b/>
      <sz val="14"/>
      <color indexed="8"/>
      <name val="Arial"/>
      <family val="2"/>
    </font>
    <font>
      <b/>
      <sz val="14"/>
      <color indexed="8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b/>
      <strike/>
      <sz val="10"/>
      <name val="Arial"/>
      <family val="2"/>
    </font>
    <font>
      <sz val="10"/>
      <name val="Verdana"/>
      <family val="2"/>
    </font>
    <font>
      <i/>
      <sz val="10"/>
      <name val="Arial"/>
      <family val="2"/>
    </font>
    <font>
      <sz val="9"/>
      <name val="Arial"/>
      <family val="2"/>
    </font>
    <font>
      <b/>
      <sz val="10"/>
      <name val="Verdana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trike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i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0" borderId="2" applyNumberFormat="0" applyFill="0" applyAlignment="0" applyProtection="0"/>
    <xf numFmtId="0" fontId="45" fillId="21" borderId="3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8" fillId="28" borderId="1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0" fontId="50" fillId="20" borderId="5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123">
    <xf numFmtId="4" fontId="0" fillId="0" borderId="0" xfId="0" applyNumberFormat="1" applyAlignment="1">
      <alignment wrapText="1"/>
    </xf>
    <xf numFmtId="4" fontId="2" fillId="0" borderId="0" xfId="0" applyNumberFormat="1" applyFont="1" applyAlignment="1">
      <alignment wrapText="1"/>
    </xf>
    <xf numFmtId="0" fontId="3" fillId="0" borderId="0" xfId="0" applyFont="1" applyAlignment="1">
      <alignment horizontal="center" vertical="center"/>
    </xf>
    <xf numFmtId="4" fontId="4" fillId="0" borderId="0" xfId="0" applyNumberFormat="1" applyFont="1" applyAlignment="1">
      <alignment horizontal="justify"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4" fontId="3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left" vertical="center" wrapText="1"/>
    </xf>
    <xf numFmtId="4" fontId="5" fillId="0" borderId="0" xfId="0" applyNumberFormat="1" applyFont="1" applyAlignment="1">
      <alignment wrapText="1"/>
    </xf>
    <xf numFmtId="4" fontId="5" fillId="0" borderId="10" xfId="0" applyNumberFormat="1" applyFont="1" applyBorder="1" applyAlignment="1">
      <alignment wrapText="1"/>
    </xf>
    <xf numFmtId="4" fontId="0" fillId="0" borderId="0" xfId="0" applyNumberFormat="1" applyFont="1" applyAlignment="1">
      <alignment wrapText="1"/>
    </xf>
    <xf numFmtId="4" fontId="10" fillId="0" borderId="0" xfId="0" applyNumberFormat="1" applyFont="1" applyAlignment="1">
      <alignment horizontal="center" vertical="center"/>
    </xf>
    <xf numFmtId="4" fontId="0" fillId="0" borderId="0" xfId="0" applyNumberFormat="1" applyFont="1" applyAlignment="1">
      <alignment/>
    </xf>
    <xf numFmtId="4" fontId="0" fillId="0" borderId="10" xfId="0" applyNumberFormat="1" applyFont="1" applyBorder="1" applyAlignment="1">
      <alignment wrapText="1"/>
    </xf>
    <xf numFmtId="4" fontId="0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wrapText="1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9" fontId="14" fillId="0" borderId="10" xfId="0" applyNumberFormat="1" applyFont="1" applyBorder="1" applyAlignment="1">
      <alignment horizontal="center" vertical="center" wrapText="1"/>
    </xf>
    <xf numFmtId="1" fontId="14" fillId="0" borderId="10" xfId="0" applyNumberFormat="1" applyFont="1" applyBorder="1" applyAlignment="1">
      <alignment horizontal="center" vertical="center" wrapText="1"/>
    </xf>
    <xf numFmtId="4" fontId="14" fillId="0" borderId="0" xfId="0" applyNumberFormat="1" applyFont="1" applyAlignment="1">
      <alignment horizontal="center" vertical="center" wrapText="1"/>
    </xf>
    <xf numFmtId="4" fontId="14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right" vertical="center" wrapText="1"/>
    </xf>
    <xf numFmtId="1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" fontId="0" fillId="33" borderId="10" xfId="0" applyNumberFormat="1" applyFont="1" applyFill="1" applyBorder="1" applyAlignment="1">
      <alignment horizontal="right" vertic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wrapText="1"/>
    </xf>
    <xf numFmtId="1" fontId="0" fillId="0" borderId="10" xfId="0" applyNumberFormat="1" applyFont="1" applyBorder="1" applyAlignment="1">
      <alignment wrapText="1"/>
    </xf>
    <xf numFmtId="4" fontId="0" fillId="33" borderId="10" xfId="0" applyNumberFormat="1" applyFont="1" applyFill="1" applyBorder="1" applyAlignment="1">
      <alignment horizontal="right" wrapText="1"/>
    </xf>
    <xf numFmtId="0" fontId="13" fillId="0" borderId="0" xfId="0" applyFont="1" applyAlignment="1">
      <alignment horizontal="center" vertical="center"/>
    </xf>
    <xf numFmtId="4" fontId="0" fillId="0" borderId="0" xfId="0" applyNumberFormat="1" applyFont="1" applyAlignment="1">
      <alignment horizontal="left" wrapText="1"/>
    </xf>
    <xf numFmtId="4" fontId="17" fillId="0" borderId="0" xfId="0" applyNumberFormat="1" applyFont="1" applyAlignment="1">
      <alignment wrapText="1"/>
    </xf>
    <xf numFmtId="4" fontId="0" fillId="0" borderId="11" xfId="0" applyNumberFormat="1" applyFont="1" applyBorder="1" applyAlignment="1">
      <alignment wrapText="1"/>
    </xf>
    <xf numFmtId="4" fontId="17" fillId="0" borderId="12" xfId="0" applyNumberFormat="1" applyFont="1" applyBorder="1" applyAlignment="1">
      <alignment horizontal="left" wrapText="1"/>
    </xf>
    <xf numFmtId="4" fontId="17" fillId="0" borderId="13" xfId="0" applyNumberFormat="1" applyFont="1" applyBorder="1" applyAlignment="1">
      <alignment horizontal="left" wrapText="1"/>
    </xf>
    <xf numFmtId="4" fontId="2" fillId="0" borderId="13" xfId="0" applyNumberFormat="1" applyFont="1" applyBorder="1" applyAlignment="1">
      <alignment wrapText="1"/>
    </xf>
    <xf numFmtId="4" fontId="18" fillId="0" borderId="10" xfId="0" applyNumberFormat="1" applyFont="1" applyBorder="1" applyAlignment="1">
      <alignment horizontal="center" wrapText="1"/>
    </xf>
    <xf numFmtId="4" fontId="2" fillId="0" borderId="0" xfId="0" applyNumberFormat="1" applyFont="1" applyAlignment="1">
      <alignment wrapText="1"/>
    </xf>
    <xf numFmtId="4" fontId="2" fillId="0" borderId="0" xfId="0" applyNumberFormat="1" applyFont="1" applyAlignment="1" quotePrefix="1">
      <alignment horizontal="left" wrapText="1"/>
    </xf>
    <xf numFmtId="4" fontId="11" fillId="33" borderId="0" xfId="0" applyNumberFormat="1" applyFont="1" applyFill="1" applyAlignment="1">
      <alignment wrapText="1"/>
    </xf>
    <xf numFmtId="4" fontId="19" fillId="0" borderId="0" xfId="0" applyNumberFormat="1" applyFont="1" applyAlignment="1">
      <alignment horizontal="justify" vertical="center" wrapText="1"/>
    </xf>
    <xf numFmtId="4" fontId="5" fillId="33" borderId="0" xfId="0" applyNumberFormat="1" applyFont="1" applyFill="1" applyAlignment="1">
      <alignment horizontal="left" vertical="top" wrapText="1"/>
    </xf>
    <xf numFmtId="4" fontId="0" fillId="0" borderId="0" xfId="0" applyNumberFormat="1" applyFont="1" applyAlignment="1">
      <alignment horizontal="right" wrapText="1"/>
    </xf>
    <xf numFmtId="4" fontId="13" fillId="0" borderId="0" xfId="0" applyNumberFormat="1" applyFont="1" applyAlignment="1">
      <alignment vertical="center"/>
    </xf>
    <xf numFmtId="4" fontId="21" fillId="0" borderId="0" xfId="0" applyNumberFormat="1" applyFont="1" applyAlignment="1">
      <alignment wrapText="1"/>
    </xf>
    <xf numFmtId="49" fontId="0" fillId="0" borderId="10" xfId="0" applyNumberFormat="1" applyFont="1" applyBorder="1" applyAlignment="1">
      <alignment horizontal="center" wrapText="1"/>
    </xf>
    <xf numFmtId="4" fontId="9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" fontId="2" fillId="0" borderId="0" xfId="0" applyNumberFormat="1" applyFont="1" applyAlignment="1" quotePrefix="1">
      <alignment horizontal="left" wrapText="1"/>
    </xf>
    <xf numFmtId="4" fontId="6" fillId="0" borderId="0" xfId="0" applyNumberFormat="1" applyFont="1" applyAlignment="1">
      <alignment horizontal="left" vertical="center"/>
    </xf>
    <xf numFmtId="4" fontId="2" fillId="0" borderId="0" xfId="0" applyNumberFormat="1" applyFont="1" applyAlignment="1">
      <alignment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4" fontId="2" fillId="0" borderId="0" xfId="0" applyNumberFormat="1" applyFont="1" applyAlignment="1">
      <alignment horizontal="left" vertical="top" wrapText="1"/>
    </xf>
    <xf numFmtId="4" fontId="17" fillId="0" borderId="14" xfId="0" applyNumberFormat="1" applyFont="1" applyBorder="1" applyAlignment="1">
      <alignment horizontal="left" wrapText="1"/>
    </xf>
    <xf numFmtId="4" fontId="17" fillId="0" borderId="15" xfId="0" applyNumberFormat="1" applyFont="1" applyBorder="1" applyAlignment="1">
      <alignment horizontal="left" wrapText="1"/>
    </xf>
    <xf numFmtId="4" fontId="17" fillId="0" borderId="16" xfId="0" applyNumberFormat="1" applyFont="1" applyBorder="1" applyAlignment="1">
      <alignment horizontal="left" wrapText="1"/>
    </xf>
    <xf numFmtId="4" fontId="0" fillId="0" borderId="0" xfId="0" applyNumberFormat="1" applyFont="1" applyAlignment="1">
      <alignment horizontal="left" wrapText="1"/>
    </xf>
    <xf numFmtId="4" fontId="2" fillId="0" borderId="12" xfId="0" applyNumberFormat="1" applyFont="1" applyBorder="1" applyAlignment="1">
      <alignment horizontal="left" wrapText="1"/>
    </xf>
    <xf numFmtId="4" fontId="2" fillId="0" borderId="13" xfId="0" applyNumberFormat="1" applyFont="1" applyBorder="1" applyAlignment="1">
      <alignment horizontal="left" wrapText="1"/>
    </xf>
    <xf numFmtId="4" fontId="2" fillId="0" borderId="17" xfId="0" applyNumberFormat="1" applyFont="1" applyBorder="1" applyAlignment="1">
      <alignment horizontal="left" wrapText="1"/>
    </xf>
    <xf numFmtId="4" fontId="0" fillId="0" borderId="0" xfId="0" applyNumberFormat="1" applyFont="1" applyAlignment="1" quotePrefix="1">
      <alignment horizontal="left" wrapText="1"/>
    </xf>
    <xf numFmtId="4" fontId="5" fillId="0" borderId="12" xfId="0" applyNumberFormat="1" applyFont="1" applyBorder="1" applyAlignment="1">
      <alignment horizontal="left" wrapText="1"/>
    </xf>
    <xf numFmtId="4" fontId="5" fillId="0" borderId="13" xfId="0" applyNumberFormat="1" applyFont="1" applyBorder="1" applyAlignment="1">
      <alignment horizontal="left" wrapText="1"/>
    </xf>
    <xf numFmtId="4" fontId="5" fillId="0" borderId="17" xfId="0" applyNumberFormat="1" applyFont="1" applyBorder="1" applyAlignment="1">
      <alignment horizontal="left" wrapText="1"/>
    </xf>
    <xf numFmtId="4" fontId="2" fillId="0" borderId="12" xfId="0" applyNumberFormat="1" applyFont="1" applyBorder="1" applyAlignment="1">
      <alignment horizontal="right" wrapText="1"/>
    </xf>
    <xf numFmtId="4" fontId="2" fillId="0" borderId="17" xfId="0" applyNumberFormat="1" applyFont="1" applyBorder="1" applyAlignment="1">
      <alignment horizontal="right" wrapText="1"/>
    </xf>
    <xf numFmtId="4" fontId="17" fillId="0" borderId="12" xfId="0" applyNumberFormat="1" applyFont="1" applyBorder="1" applyAlignment="1">
      <alignment horizontal="left" wrapText="1"/>
    </xf>
    <xf numFmtId="4" fontId="17" fillId="0" borderId="13" xfId="0" applyNumberFormat="1" applyFont="1" applyBorder="1" applyAlignment="1">
      <alignment horizontal="left" wrapText="1"/>
    </xf>
    <xf numFmtId="4" fontId="17" fillId="0" borderId="17" xfId="0" applyNumberFormat="1" applyFont="1" applyBorder="1" applyAlignment="1">
      <alignment horizontal="left" wrapText="1"/>
    </xf>
    <xf numFmtId="4" fontId="18" fillId="0" borderId="12" xfId="0" applyNumberFormat="1" applyFont="1" applyBorder="1" applyAlignment="1">
      <alignment horizontal="center" wrapText="1"/>
    </xf>
    <xf numFmtId="4" fontId="0" fillId="0" borderId="17" xfId="0" applyNumberFormat="1" applyBorder="1" applyAlignment="1">
      <alignment wrapText="1"/>
    </xf>
    <xf numFmtId="4" fontId="5" fillId="33" borderId="12" xfId="0" applyNumberFormat="1" applyFont="1" applyFill="1" applyBorder="1" applyAlignment="1">
      <alignment horizontal="left" wrapText="1"/>
    </xf>
    <xf numFmtId="4" fontId="5" fillId="33" borderId="13" xfId="0" applyNumberFormat="1" applyFont="1" applyFill="1" applyBorder="1" applyAlignment="1">
      <alignment horizontal="left" wrapText="1"/>
    </xf>
    <xf numFmtId="4" fontId="5" fillId="33" borderId="17" xfId="0" applyNumberFormat="1" applyFont="1" applyFill="1" applyBorder="1" applyAlignment="1">
      <alignment horizontal="left" wrapText="1"/>
    </xf>
    <xf numFmtId="4" fontId="11" fillId="0" borderId="10" xfId="0" applyNumberFormat="1" applyFont="1" applyBorder="1" applyAlignment="1">
      <alignment horizontal="center" vertical="center" wrapText="1"/>
    </xf>
    <xf numFmtId="4" fontId="16" fillId="0" borderId="0" xfId="0" applyNumberFormat="1" applyFont="1" applyAlignment="1">
      <alignment horizontal="left" vertical="center"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 quotePrefix="1">
      <alignment horizontal="left" vertical="center"/>
    </xf>
    <xf numFmtId="4" fontId="11" fillId="0" borderId="18" xfId="0" applyNumberFormat="1" applyFont="1" applyBorder="1" applyAlignment="1">
      <alignment horizontal="center" vertical="center" wrapText="1"/>
    </xf>
    <xf numFmtId="4" fontId="0" fillId="0" borderId="19" xfId="0" applyNumberFormat="1" applyFont="1" applyBorder="1" applyAlignment="1">
      <alignment wrapText="1"/>
    </xf>
    <xf numFmtId="4" fontId="0" fillId="0" borderId="20" xfId="0" applyNumberFormat="1" applyFont="1" applyBorder="1" applyAlignment="1">
      <alignment wrapText="1"/>
    </xf>
    <xf numFmtId="49" fontId="11" fillId="34" borderId="10" xfId="0" applyNumberFormat="1" applyFont="1" applyFill="1" applyBorder="1" applyAlignment="1">
      <alignment horizontal="center" vertical="center" wrapText="1"/>
    </xf>
    <xf numFmtId="49" fontId="0" fillId="34" borderId="10" xfId="0" applyNumberFormat="1" applyFont="1" applyFill="1" applyBorder="1" applyAlignment="1">
      <alignment wrapText="1"/>
    </xf>
    <xf numFmtId="4" fontId="11" fillId="0" borderId="10" xfId="0" applyNumberFormat="1" applyFont="1" applyBorder="1" applyAlignment="1">
      <alignment horizontal="center" vertical="center"/>
    </xf>
    <xf numFmtId="4" fontId="11" fillId="0" borderId="21" xfId="0" applyNumberFormat="1" applyFont="1" applyBorder="1" applyAlignment="1">
      <alignment horizontal="center" vertical="center" wrapText="1"/>
    </xf>
    <xf numFmtId="4" fontId="11" fillId="0" borderId="22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wrapText="1"/>
    </xf>
    <xf numFmtId="4" fontId="0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wrapText="1"/>
    </xf>
    <xf numFmtId="4" fontId="0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/>
    </xf>
    <xf numFmtId="4" fontId="0" fillId="0" borderId="12" xfId="0" applyNumberFormat="1" applyFont="1" applyBorder="1" applyAlignment="1">
      <alignment horizontal="center" vertical="center"/>
    </xf>
    <xf numFmtId="4" fontId="0" fillId="0" borderId="17" xfId="0" applyNumberFormat="1" applyFont="1" applyBorder="1" applyAlignment="1">
      <alignment horizontal="center" vertical="center"/>
    </xf>
    <xf numFmtId="4" fontId="11" fillId="0" borderId="19" xfId="0" applyNumberFormat="1" applyFont="1" applyBorder="1" applyAlignment="1">
      <alignment horizontal="center" vertical="center" wrapText="1"/>
    </xf>
    <xf numFmtId="4" fontId="11" fillId="0" borderId="20" xfId="0" applyNumberFormat="1" applyFont="1" applyBorder="1" applyAlignment="1">
      <alignment horizontal="center" vertical="center" wrapText="1"/>
    </xf>
    <xf numFmtId="4" fontId="11" fillId="34" borderId="18" xfId="0" applyNumberFormat="1" applyFont="1" applyFill="1" applyBorder="1" applyAlignment="1">
      <alignment horizontal="center" vertical="center" wrapText="1"/>
    </xf>
    <xf numFmtId="4" fontId="0" fillId="34" borderId="19" xfId="0" applyNumberFormat="1" applyFont="1" applyFill="1" applyBorder="1" applyAlignment="1">
      <alignment horizontal="center" vertical="center" wrapText="1"/>
    </xf>
    <xf numFmtId="4" fontId="0" fillId="34" borderId="20" xfId="0" applyNumberFormat="1" applyFont="1" applyFill="1" applyBorder="1" applyAlignment="1">
      <alignment horizontal="center" vertical="center" wrapText="1"/>
    </xf>
    <xf numFmtId="4" fontId="17" fillId="0" borderId="21" xfId="0" applyNumberFormat="1" applyFont="1" applyBorder="1" applyAlignment="1">
      <alignment horizontal="center" wrapText="1"/>
    </xf>
    <xf numFmtId="4" fontId="17" fillId="0" borderId="22" xfId="0" applyNumberFormat="1" applyFont="1" applyBorder="1" applyAlignment="1">
      <alignment horizontal="center" wrapText="1"/>
    </xf>
    <xf numFmtId="4" fontId="0" fillId="0" borderId="12" xfId="0" applyNumberFormat="1" applyFont="1" applyBorder="1" applyAlignment="1">
      <alignment wrapText="1"/>
    </xf>
    <xf numFmtId="4" fontId="0" fillId="0" borderId="17" xfId="0" applyNumberFormat="1" applyFont="1" applyBorder="1" applyAlignment="1">
      <alignment wrapText="1"/>
    </xf>
    <xf numFmtId="4" fontId="1" fillId="0" borderId="0" xfId="0" applyNumberFormat="1" applyFont="1" applyAlignment="1">
      <alignment horizontal="center" vertical="center"/>
    </xf>
    <xf numFmtId="4" fontId="10" fillId="0" borderId="0" xfId="0" applyNumberFormat="1" applyFont="1" applyAlignment="1">
      <alignment horizontal="center" vertical="center"/>
    </xf>
    <xf numFmtId="4" fontId="11" fillId="34" borderId="10" xfId="0" applyNumberFormat="1" applyFont="1" applyFill="1" applyBorder="1" applyAlignment="1">
      <alignment horizontal="center" vertical="center" wrapText="1"/>
    </xf>
    <xf numFmtId="4" fontId="0" fillId="34" borderId="10" xfId="0" applyNumberFormat="1" applyFont="1" applyFill="1" applyBorder="1" applyAlignment="1">
      <alignment wrapText="1"/>
    </xf>
    <xf numFmtId="4" fontId="11" fillId="0" borderId="0" xfId="0" applyNumberFormat="1" applyFont="1" applyAlignment="1">
      <alignment horizontal="left" vertical="center"/>
    </xf>
    <xf numFmtId="4" fontId="11" fillId="0" borderId="0" xfId="0" applyNumberFormat="1" applyFont="1" applyAlignment="1">
      <alignment/>
    </xf>
    <xf numFmtId="4" fontId="21" fillId="0" borderId="0" xfId="0" applyNumberFormat="1" applyFont="1" applyAlignment="1" quotePrefix="1">
      <alignment horizontal="left" wrapText="1"/>
    </xf>
    <xf numFmtId="4" fontId="21" fillId="0" borderId="0" xfId="0" applyNumberFormat="1" applyFont="1" applyAlignment="1">
      <alignment horizontal="left" wrapText="1"/>
    </xf>
    <xf numFmtId="4" fontId="20" fillId="0" borderId="0" xfId="0" applyNumberFormat="1" applyFont="1" applyAlignment="1">
      <alignment horizontal="center" vertical="center"/>
    </xf>
    <xf numFmtId="4" fontId="8" fillId="0" borderId="0" xfId="0" applyNumberFormat="1" applyFont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ogramma_biennale_forniture_servizi_SCHEDA_B%202019-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cheda B"/>
    </sheetNames>
    <sheetDataSet>
      <sheetData sheetId="0">
        <row r="11">
          <cell r="T11">
            <v>6488970</v>
          </cell>
        </row>
        <row r="12">
          <cell r="T12">
            <v>609907.5</v>
          </cell>
        </row>
        <row r="13">
          <cell r="Q13">
            <v>134338.17</v>
          </cell>
          <cell r="R13">
            <v>122238.17</v>
          </cell>
          <cell r="T13">
            <v>504219.71</v>
          </cell>
        </row>
        <row r="14">
          <cell r="T14">
            <v>253440</v>
          </cell>
        </row>
        <row r="15">
          <cell r="T15">
            <v>389774</v>
          </cell>
        </row>
        <row r="16">
          <cell r="T16">
            <v>337638.53024999995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1" width="71.8515625" style="1" customWidth="1"/>
    <col min="2" max="3" width="15.57421875" style="1" bestFit="1" customWidth="1"/>
    <col min="4" max="4" width="30.7109375" style="1" customWidth="1"/>
    <col min="5" max="16384" width="9.140625" style="1" customWidth="1"/>
  </cols>
  <sheetData>
    <row r="1" spans="1:6" ht="31.5" customHeight="1">
      <c r="A1" s="53" t="s">
        <v>19</v>
      </c>
      <c r="B1" s="53"/>
      <c r="C1" s="53"/>
      <c r="D1" s="53"/>
      <c r="E1" s="53"/>
      <c r="F1" s="53"/>
    </row>
    <row r="2" spans="1:6" ht="26.25" customHeight="1">
      <c r="A2" s="52" t="s">
        <v>21</v>
      </c>
      <c r="B2" s="52"/>
      <c r="C2" s="52"/>
      <c r="D2" s="52"/>
      <c r="E2" s="52"/>
      <c r="F2" s="52"/>
    </row>
    <row r="3" spans="1:4" ht="15">
      <c r="A3" s="57" t="s">
        <v>0</v>
      </c>
      <c r="B3" s="58"/>
      <c r="C3" s="58"/>
      <c r="D3" s="58"/>
    </row>
    <row r="4" spans="1:4" ht="17.25">
      <c r="A4" s="59" t="s">
        <v>8</v>
      </c>
      <c r="B4" s="58"/>
      <c r="C4" s="58"/>
      <c r="D4" s="58"/>
    </row>
    <row r="6" spans="1:4" ht="12.75">
      <c r="A6" s="60" t="s">
        <v>1</v>
      </c>
      <c r="B6" s="60" t="s">
        <v>2</v>
      </c>
      <c r="C6" s="61"/>
      <c r="D6" s="61"/>
    </row>
    <row r="7" spans="1:4" ht="12.75">
      <c r="A7" s="61"/>
      <c r="B7" s="60" t="s">
        <v>3</v>
      </c>
      <c r="C7" s="61"/>
      <c r="D7" s="60" t="s">
        <v>4</v>
      </c>
    </row>
    <row r="8" spans="1:4" ht="12.75">
      <c r="A8" s="61"/>
      <c r="B8" s="4" t="s">
        <v>5</v>
      </c>
      <c r="C8" s="4" t="s">
        <v>6</v>
      </c>
      <c r="D8" s="61"/>
    </row>
    <row r="9" spans="1:4" ht="12.75">
      <c r="A9" s="5" t="s">
        <v>9</v>
      </c>
      <c r="B9" s="6">
        <v>0</v>
      </c>
      <c r="C9" s="6">
        <v>0</v>
      </c>
      <c r="D9" s="6">
        <f>SUM(B9:C9)</f>
        <v>0</v>
      </c>
    </row>
    <row r="10" spans="1:4" ht="12.75">
      <c r="A10" s="5" t="s">
        <v>10</v>
      </c>
      <c r="B10" s="6">
        <v>0</v>
      </c>
      <c r="C10" s="6">
        <v>0</v>
      </c>
      <c r="D10" s="6">
        <f>SUM(B10:C10)</f>
        <v>0</v>
      </c>
    </row>
    <row r="11" spans="1:7" ht="15">
      <c r="A11" s="5" t="s">
        <v>16</v>
      </c>
      <c r="B11" s="6">
        <f>+'Scheda B'!Q14</f>
        <v>31680</v>
      </c>
      <c r="C11" s="6">
        <f>+'Scheda B'!R14</f>
        <v>63360</v>
      </c>
      <c r="D11" s="6">
        <f>+'Scheda B'!T14</f>
        <v>253440</v>
      </c>
      <c r="G11" s="3"/>
    </row>
    <row r="12" spans="1:4" ht="16.5" customHeight="1">
      <c r="A12" s="5" t="s">
        <v>13</v>
      </c>
      <c r="B12" s="6">
        <f>'Scheda B'!Q11+'Scheda B'!Q12+'Scheda B'!Q15+'Scheda B'!Q16</f>
        <v>1005605.8003125001</v>
      </c>
      <c r="C12" s="6">
        <f>'Scheda B'!R11+'Scheda B'!R12+'Scheda B'!R15+'Scheda B'!R16</f>
        <v>1323659.338375</v>
      </c>
      <c r="D12" s="6">
        <f>'[1]Scheda B'!$T$11+'[1]Scheda B'!$T$12+'[1]Scheda B'!$T$14+'[1]Scheda B'!$T$15+'[1]Scheda B'!$T$16</f>
        <v>8079730.03025</v>
      </c>
    </row>
    <row r="13" spans="1:4" ht="37.5">
      <c r="A13" s="7" t="s">
        <v>11</v>
      </c>
      <c r="B13" s="6">
        <v>0</v>
      </c>
      <c r="C13" s="6">
        <v>0</v>
      </c>
      <c r="D13" s="6">
        <v>0</v>
      </c>
    </row>
    <row r="14" spans="1:4" ht="12.75">
      <c r="A14" s="5" t="s">
        <v>12</v>
      </c>
      <c r="B14" s="6">
        <v>0</v>
      </c>
      <c r="C14" s="6">
        <v>0</v>
      </c>
      <c r="D14" s="6">
        <v>0</v>
      </c>
    </row>
    <row r="15" spans="1:4" ht="12.75">
      <c r="A15" s="5" t="s">
        <v>18</v>
      </c>
      <c r="B15" s="6">
        <f>'[1]Scheda B'!$Q$13</f>
        <v>134338.17</v>
      </c>
      <c r="C15" s="6">
        <f>'[1]Scheda B'!$R$13</f>
        <v>122238.17</v>
      </c>
      <c r="D15" s="6">
        <f>'[1]Scheda B'!$T$13</f>
        <v>504219.71</v>
      </c>
    </row>
    <row r="16" spans="1:4" ht="12.75">
      <c r="A16" s="9" t="s">
        <v>17</v>
      </c>
      <c r="B16" s="6">
        <f>SUM(B11:B15)</f>
        <v>1171623.9703125001</v>
      </c>
      <c r="C16" s="6">
        <f>SUM(C11:C15)</f>
        <v>1509257.508375</v>
      </c>
      <c r="D16" s="6">
        <f>SUM(D12:D15)</f>
        <v>8583949.74025</v>
      </c>
    </row>
    <row r="18" spans="1:4" ht="12.75">
      <c r="A18" s="55"/>
      <c r="B18" s="56"/>
      <c r="C18" s="56"/>
      <c r="D18" s="56"/>
    </row>
    <row r="20" ht="12.75">
      <c r="C20" s="2" t="s">
        <v>14</v>
      </c>
    </row>
    <row r="21" ht="15.75" customHeight="1">
      <c r="C21" s="2" t="s">
        <v>118</v>
      </c>
    </row>
    <row r="22" ht="12.75">
      <c r="A22" s="8" t="s">
        <v>7</v>
      </c>
    </row>
    <row r="23" spans="1:4" ht="26.25" customHeight="1">
      <c r="A23" s="54" t="s">
        <v>15</v>
      </c>
      <c r="B23" s="54"/>
      <c r="C23" s="54"/>
      <c r="D23" s="54"/>
    </row>
  </sheetData>
  <sheetProtection/>
  <mergeCells count="10">
    <mergeCell ref="A2:F2"/>
    <mergeCell ref="A1:F1"/>
    <mergeCell ref="A23:D23"/>
    <mergeCell ref="A18:D18"/>
    <mergeCell ref="A3:D3"/>
    <mergeCell ref="A4:D4"/>
    <mergeCell ref="A6:A8"/>
    <mergeCell ref="B6:D6"/>
    <mergeCell ref="B7:C7"/>
    <mergeCell ref="D7:D8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4"/>
  <sheetViews>
    <sheetView tabSelected="1" zoomScale="110" zoomScaleNormal="110" zoomScalePageLayoutView="0" workbookViewId="0" topLeftCell="A10">
      <selection activeCell="L14" sqref="L14"/>
    </sheetView>
  </sheetViews>
  <sheetFormatPr defaultColWidth="9.140625" defaultRowHeight="12.75"/>
  <cols>
    <col min="1" max="1" width="21.28125" style="10" customWidth="1"/>
    <col min="2" max="2" width="15.28125" style="10" customWidth="1"/>
    <col min="3" max="3" width="13.140625" style="10" customWidth="1"/>
    <col min="4" max="4" width="15.8515625" style="10" customWidth="1"/>
    <col min="5" max="5" width="11.421875" style="10" customWidth="1"/>
    <col min="6" max="6" width="13.57421875" style="10" customWidth="1"/>
    <col min="7" max="7" width="13.140625" style="10" customWidth="1"/>
    <col min="8" max="8" width="12.140625" style="10" customWidth="1"/>
    <col min="9" max="9" width="12.8515625" style="10" customWidth="1"/>
    <col min="10" max="10" width="11.421875" style="10" customWidth="1"/>
    <col min="11" max="11" width="17.28125" style="10" customWidth="1"/>
    <col min="12" max="12" width="22.421875" style="10" customWidth="1"/>
    <col min="13" max="13" width="11.57421875" style="10" customWidth="1"/>
    <col min="14" max="14" width="17.00390625" style="10" customWidth="1"/>
    <col min="15" max="15" width="13.140625" style="10" customWidth="1"/>
    <col min="16" max="16" width="10.57421875" style="10" customWidth="1"/>
    <col min="17" max="17" width="11.8515625" style="10" customWidth="1"/>
    <col min="18" max="18" width="12.28125" style="10" customWidth="1"/>
    <col min="19" max="19" width="12.421875" style="10" customWidth="1"/>
    <col min="20" max="20" width="13.28125" style="10" customWidth="1"/>
    <col min="21" max="21" width="15.00390625" style="10" customWidth="1"/>
    <col min="22" max="22" width="13.00390625" style="10" customWidth="1"/>
    <col min="23" max="23" width="12.7109375" style="10" customWidth="1"/>
    <col min="24" max="24" width="17.00390625" style="10" customWidth="1"/>
    <col min="25" max="25" width="20.28125" style="10" customWidth="1"/>
  </cols>
  <sheetData>
    <row r="1" spans="1:25" ht="17.25">
      <c r="A1" s="113" t="s">
        <v>20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</row>
    <row r="2" spans="1:25" ht="17.25">
      <c r="A2" s="113" t="s">
        <v>21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</row>
    <row r="4" spans="1:25" ht="17.25">
      <c r="A4" s="114" t="s">
        <v>22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</row>
    <row r="5" spans="1:20" ht="17.25">
      <c r="A5" s="11"/>
      <c r="B5" s="11"/>
      <c r="C5" s="11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</row>
    <row r="7" spans="1:25" ht="12.75">
      <c r="A7" s="84" t="s">
        <v>23</v>
      </c>
      <c r="B7" s="115" t="s">
        <v>24</v>
      </c>
      <c r="C7" s="115" t="s">
        <v>25</v>
      </c>
      <c r="D7" s="84" t="s">
        <v>26</v>
      </c>
      <c r="E7" s="84" t="s">
        <v>27</v>
      </c>
      <c r="F7" s="88" t="s">
        <v>28</v>
      </c>
      <c r="G7" s="88" t="s">
        <v>29</v>
      </c>
      <c r="H7" s="84" t="s">
        <v>30</v>
      </c>
      <c r="I7" s="106" t="s">
        <v>31</v>
      </c>
      <c r="J7" s="93" t="s">
        <v>32</v>
      </c>
      <c r="K7" s="93" t="s">
        <v>33</v>
      </c>
      <c r="L7" s="88" t="s">
        <v>34</v>
      </c>
      <c r="M7" s="88" t="s">
        <v>35</v>
      </c>
      <c r="N7" s="88" t="s">
        <v>36</v>
      </c>
      <c r="O7" s="91" t="s">
        <v>37</v>
      </c>
      <c r="P7" s="91" t="s">
        <v>38</v>
      </c>
      <c r="Q7" s="93" t="s">
        <v>39</v>
      </c>
      <c r="R7" s="93"/>
      <c r="S7" s="93"/>
      <c r="T7" s="93"/>
      <c r="U7" s="93"/>
      <c r="V7" s="93"/>
      <c r="W7" s="94" t="s">
        <v>40</v>
      </c>
      <c r="X7" s="95"/>
      <c r="Y7" s="96" t="s">
        <v>41</v>
      </c>
    </row>
    <row r="8" spans="1:25" ht="20.25" customHeight="1">
      <c r="A8" s="99"/>
      <c r="B8" s="116"/>
      <c r="C8" s="116"/>
      <c r="D8" s="84"/>
      <c r="E8" s="99"/>
      <c r="F8" s="104"/>
      <c r="G8" s="104"/>
      <c r="H8" s="84"/>
      <c r="I8" s="107"/>
      <c r="J8" s="101"/>
      <c r="K8" s="101"/>
      <c r="L8" s="89"/>
      <c r="M8" s="89"/>
      <c r="N8" s="89"/>
      <c r="O8" s="92"/>
      <c r="P8" s="92"/>
      <c r="Q8" s="98" t="s">
        <v>5</v>
      </c>
      <c r="R8" s="98" t="s">
        <v>6</v>
      </c>
      <c r="S8" s="98" t="s">
        <v>42</v>
      </c>
      <c r="T8" s="100" t="s">
        <v>43</v>
      </c>
      <c r="U8" s="102" t="s">
        <v>44</v>
      </c>
      <c r="V8" s="103"/>
      <c r="W8" s="84" t="s">
        <v>45</v>
      </c>
      <c r="X8" s="84" t="s">
        <v>46</v>
      </c>
      <c r="Y8" s="97"/>
    </row>
    <row r="9" spans="1:25" ht="20.25" customHeight="1">
      <c r="A9" s="99"/>
      <c r="B9" s="116"/>
      <c r="C9" s="116"/>
      <c r="D9" s="84"/>
      <c r="E9" s="99"/>
      <c r="F9" s="105"/>
      <c r="G9" s="105"/>
      <c r="H9" s="84"/>
      <c r="I9" s="108"/>
      <c r="J9" s="101"/>
      <c r="K9" s="101"/>
      <c r="L9" s="90"/>
      <c r="M9" s="90"/>
      <c r="N9" s="90"/>
      <c r="O9" s="92"/>
      <c r="P9" s="92"/>
      <c r="Q9" s="99"/>
      <c r="R9" s="99"/>
      <c r="S9" s="99"/>
      <c r="T9" s="101"/>
      <c r="U9" s="15" t="s">
        <v>47</v>
      </c>
      <c r="V9" s="15" t="s">
        <v>48</v>
      </c>
      <c r="W9" s="84"/>
      <c r="X9" s="84"/>
      <c r="Y9" s="97"/>
    </row>
    <row r="10" spans="1:25" ht="24.75">
      <c r="A10" s="17" t="s">
        <v>49</v>
      </c>
      <c r="B10" s="17"/>
      <c r="C10" s="17" t="s">
        <v>50</v>
      </c>
      <c r="D10" s="17" t="s">
        <v>50</v>
      </c>
      <c r="E10" s="17" t="s">
        <v>49</v>
      </c>
      <c r="F10" s="17" t="s">
        <v>51</v>
      </c>
      <c r="G10" s="17" t="s">
        <v>49</v>
      </c>
      <c r="H10" s="17" t="s">
        <v>51</v>
      </c>
      <c r="I10" s="17" t="s">
        <v>52</v>
      </c>
      <c r="J10" s="18" t="s">
        <v>53</v>
      </c>
      <c r="K10" s="17" t="s">
        <v>54</v>
      </c>
      <c r="L10" s="18" t="s">
        <v>55</v>
      </c>
      <c r="M10" s="18" t="s">
        <v>56</v>
      </c>
      <c r="N10" s="17" t="s">
        <v>55</v>
      </c>
      <c r="O10" s="18" t="s">
        <v>57</v>
      </c>
      <c r="P10" s="18" t="s">
        <v>51</v>
      </c>
      <c r="Q10" s="15" t="s">
        <v>58</v>
      </c>
      <c r="R10" s="15" t="s">
        <v>58</v>
      </c>
      <c r="S10" s="15" t="s">
        <v>58</v>
      </c>
      <c r="T10" s="15" t="s">
        <v>58</v>
      </c>
      <c r="U10" s="15" t="s">
        <v>58</v>
      </c>
      <c r="V10" s="17" t="s">
        <v>55</v>
      </c>
      <c r="W10" s="17" t="s">
        <v>49</v>
      </c>
      <c r="X10" s="17" t="s">
        <v>55</v>
      </c>
      <c r="Y10" s="19" t="s">
        <v>59</v>
      </c>
    </row>
    <row r="11" spans="1:25" ht="78.75">
      <c r="A11" s="20" t="s">
        <v>60</v>
      </c>
      <c r="B11" s="20" t="s">
        <v>61</v>
      </c>
      <c r="C11" s="21">
        <v>2018</v>
      </c>
      <c r="D11" s="21">
        <v>2019</v>
      </c>
      <c r="E11" s="22"/>
      <c r="F11" s="23" t="s">
        <v>62</v>
      </c>
      <c r="G11" s="23"/>
      <c r="H11" s="23" t="s">
        <v>62</v>
      </c>
      <c r="I11" s="23" t="s">
        <v>63</v>
      </c>
      <c r="J11" s="23" t="s">
        <v>64</v>
      </c>
      <c r="K11" s="24" t="s">
        <v>65</v>
      </c>
      <c r="L11" s="20" t="s">
        <v>66</v>
      </c>
      <c r="M11" s="21">
        <v>1</v>
      </c>
      <c r="N11" s="20" t="s">
        <v>67</v>
      </c>
      <c r="O11" s="21" t="s">
        <v>68</v>
      </c>
      <c r="P11" s="23" t="s">
        <v>62</v>
      </c>
      <c r="Q11" s="25">
        <v>725935</v>
      </c>
      <c r="R11" s="25">
        <v>1081495</v>
      </c>
      <c r="S11" s="25">
        <v>4681540</v>
      </c>
      <c r="T11" s="25">
        <f aca="true" t="shared" si="0" ref="T11:T16">SUM(Q11:S11)</f>
        <v>6488970</v>
      </c>
      <c r="U11" s="25"/>
      <c r="V11" s="23"/>
      <c r="W11" s="23"/>
      <c r="X11" s="23"/>
      <c r="Y11" s="23"/>
    </row>
    <row r="12" spans="1:25" ht="52.5">
      <c r="A12" s="20" t="s">
        <v>69</v>
      </c>
      <c r="B12" s="20" t="s">
        <v>61</v>
      </c>
      <c r="C12" s="26">
        <v>2018</v>
      </c>
      <c r="D12" s="26">
        <v>2019</v>
      </c>
      <c r="E12" s="14"/>
      <c r="F12" s="14" t="s">
        <v>62</v>
      </c>
      <c r="G12" s="14"/>
      <c r="H12" s="14" t="s">
        <v>62</v>
      </c>
      <c r="I12" s="23" t="s">
        <v>63</v>
      </c>
      <c r="J12" s="23" t="s">
        <v>64</v>
      </c>
      <c r="K12" s="26" t="s">
        <v>70</v>
      </c>
      <c r="L12" s="20" t="s">
        <v>71</v>
      </c>
      <c r="M12" s="21">
        <v>2</v>
      </c>
      <c r="N12" s="27" t="s">
        <v>72</v>
      </c>
      <c r="O12" s="26" t="s">
        <v>68</v>
      </c>
      <c r="P12" s="14" t="s">
        <v>62</v>
      </c>
      <c r="Q12" s="25">
        <v>59296.56</v>
      </c>
      <c r="R12" s="25">
        <v>101651.25</v>
      </c>
      <c r="S12" s="25">
        <v>448959.69</v>
      </c>
      <c r="T12" s="25">
        <f t="shared" si="0"/>
        <v>609907.5</v>
      </c>
      <c r="U12" s="28"/>
      <c r="V12" s="14"/>
      <c r="W12" s="14"/>
      <c r="X12" s="14"/>
      <c r="Y12" s="14"/>
    </row>
    <row r="13" spans="1:25" ht="118.5">
      <c r="A13" s="20" t="s">
        <v>73</v>
      </c>
      <c r="B13" s="20" t="s">
        <v>61</v>
      </c>
      <c r="C13" s="26">
        <v>2018</v>
      </c>
      <c r="D13" s="26">
        <v>2018</v>
      </c>
      <c r="E13" s="14"/>
      <c r="F13" s="14" t="s">
        <v>62</v>
      </c>
      <c r="G13" s="14"/>
      <c r="H13" s="14" t="s">
        <v>62</v>
      </c>
      <c r="I13" s="14" t="s">
        <v>63</v>
      </c>
      <c r="J13" s="14" t="s">
        <v>64</v>
      </c>
      <c r="K13" s="26" t="s">
        <v>74</v>
      </c>
      <c r="L13" s="20" t="s">
        <v>75</v>
      </c>
      <c r="M13" s="21">
        <v>2</v>
      </c>
      <c r="N13" s="27" t="s">
        <v>67</v>
      </c>
      <c r="O13" s="26">
        <v>48</v>
      </c>
      <c r="P13" s="14" t="s">
        <v>62</v>
      </c>
      <c r="Q13" s="25">
        <v>134338.17</v>
      </c>
      <c r="R13" s="25">
        <v>122238.17</v>
      </c>
      <c r="S13" s="25">
        <v>247643.37</v>
      </c>
      <c r="T13" s="25">
        <f t="shared" si="0"/>
        <v>504219.71</v>
      </c>
      <c r="U13" s="28"/>
      <c r="V13" s="14"/>
      <c r="W13" s="14"/>
      <c r="X13" s="14"/>
      <c r="Y13" s="14"/>
    </row>
    <row r="14" spans="1:25" ht="92.25">
      <c r="A14" s="20" t="s">
        <v>76</v>
      </c>
      <c r="B14" s="20" t="s">
        <v>61</v>
      </c>
      <c r="C14" s="26">
        <v>2018</v>
      </c>
      <c r="D14" s="26">
        <v>2019</v>
      </c>
      <c r="E14" s="14"/>
      <c r="F14" s="14" t="s">
        <v>62</v>
      </c>
      <c r="G14" s="14"/>
      <c r="H14" s="14" t="s">
        <v>62</v>
      </c>
      <c r="I14" s="14" t="s">
        <v>63</v>
      </c>
      <c r="J14" s="14" t="s">
        <v>64</v>
      </c>
      <c r="K14" s="26" t="s">
        <v>77</v>
      </c>
      <c r="L14" s="29" t="s">
        <v>78</v>
      </c>
      <c r="M14" s="21">
        <v>2</v>
      </c>
      <c r="N14" s="27" t="s">
        <v>72</v>
      </c>
      <c r="O14" s="26" t="s">
        <v>79</v>
      </c>
      <c r="P14" s="14" t="s">
        <v>62</v>
      </c>
      <c r="Q14" s="25">
        <v>31680</v>
      </c>
      <c r="R14" s="25">
        <v>63360</v>
      </c>
      <c r="S14" s="25">
        <v>158400</v>
      </c>
      <c r="T14" s="25">
        <f t="shared" si="0"/>
        <v>253440</v>
      </c>
      <c r="U14" s="25">
        <v>253440</v>
      </c>
      <c r="V14" s="14" t="s">
        <v>121</v>
      </c>
      <c r="W14" s="14"/>
      <c r="X14" s="14"/>
      <c r="Y14" s="14"/>
    </row>
    <row r="15" spans="1:25" ht="52.5">
      <c r="A15" s="20" t="s">
        <v>80</v>
      </c>
      <c r="B15" s="20" t="s">
        <v>61</v>
      </c>
      <c r="C15" s="26">
        <v>2018</v>
      </c>
      <c r="D15" s="26">
        <v>2019</v>
      </c>
      <c r="E15" s="14"/>
      <c r="F15" s="14" t="s">
        <v>62</v>
      </c>
      <c r="G15" s="14"/>
      <c r="H15" s="14" t="s">
        <v>62</v>
      </c>
      <c r="I15" s="14" t="s">
        <v>63</v>
      </c>
      <c r="J15" s="14" t="s">
        <v>81</v>
      </c>
      <c r="K15" s="30" t="s">
        <v>82</v>
      </c>
      <c r="L15" s="29" t="s">
        <v>83</v>
      </c>
      <c r="M15" s="21">
        <v>2</v>
      </c>
      <c r="N15" s="27" t="s">
        <v>72</v>
      </c>
      <c r="O15" s="26"/>
      <c r="P15" s="14" t="s">
        <v>62</v>
      </c>
      <c r="Q15" s="25">
        <v>173480</v>
      </c>
      <c r="R15" s="25">
        <v>84240</v>
      </c>
      <c r="S15" s="25">
        <v>132054</v>
      </c>
      <c r="T15" s="25">
        <f t="shared" si="0"/>
        <v>389774</v>
      </c>
      <c r="U15" s="28"/>
      <c r="V15" s="14"/>
      <c r="W15" s="14"/>
      <c r="X15" s="14"/>
      <c r="Y15" s="14"/>
    </row>
    <row r="16" spans="1:25" ht="92.25">
      <c r="A16" s="20" t="s">
        <v>84</v>
      </c>
      <c r="B16" s="20" t="s">
        <v>61</v>
      </c>
      <c r="C16" s="26">
        <v>2018</v>
      </c>
      <c r="D16" s="26">
        <v>2018</v>
      </c>
      <c r="E16" s="14"/>
      <c r="F16" s="14" t="s">
        <v>62</v>
      </c>
      <c r="G16" s="14"/>
      <c r="H16" s="14" t="s">
        <v>62</v>
      </c>
      <c r="I16" s="14" t="s">
        <v>63</v>
      </c>
      <c r="J16" s="14" t="s">
        <v>64</v>
      </c>
      <c r="K16" s="30" t="s">
        <v>85</v>
      </c>
      <c r="L16" s="31" t="s">
        <v>86</v>
      </c>
      <c r="M16" s="21">
        <v>1</v>
      </c>
      <c r="N16" s="27" t="s">
        <v>67</v>
      </c>
      <c r="O16" s="26" t="s">
        <v>68</v>
      </c>
      <c r="P16" s="14" t="s">
        <v>62</v>
      </c>
      <c r="Q16" s="25">
        <v>46894.2403125</v>
      </c>
      <c r="R16" s="25">
        <v>56273.08837499999</v>
      </c>
      <c r="S16" s="25">
        <v>234471.20156249998</v>
      </c>
      <c r="T16" s="25">
        <f t="shared" si="0"/>
        <v>337638.53024999995</v>
      </c>
      <c r="U16" s="28"/>
      <c r="V16" s="14"/>
      <c r="W16" s="14"/>
      <c r="X16" s="14"/>
      <c r="Y16" s="14"/>
    </row>
    <row r="17" spans="1:25" ht="12.75">
      <c r="A17" s="32"/>
      <c r="B17" s="32"/>
      <c r="C17" s="33"/>
      <c r="D17" s="33"/>
      <c r="E17" s="13"/>
      <c r="F17" s="13"/>
      <c r="G17" s="13"/>
      <c r="H17" s="13"/>
      <c r="I17" s="13"/>
      <c r="J17" s="13"/>
      <c r="K17" s="33"/>
      <c r="L17" s="32"/>
      <c r="M17" s="33"/>
      <c r="N17" s="32"/>
      <c r="O17" s="33"/>
      <c r="P17" s="13"/>
      <c r="Q17" s="34">
        <f>SUM(Q11:Q16)</f>
        <v>1171623.9703125</v>
      </c>
      <c r="R17" s="34">
        <f>SUM(R11:R16)</f>
        <v>1509257.508375</v>
      </c>
      <c r="S17" s="34">
        <f>SUM(S11:S16)</f>
        <v>5903068.2615625</v>
      </c>
      <c r="T17" s="34">
        <f>SUM(T11:T16)</f>
        <v>8583949.74025</v>
      </c>
      <c r="U17" s="34"/>
      <c r="V17" s="13"/>
      <c r="W17" s="13"/>
      <c r="X17" s="13"/>
      <c r="Y17" s="13"/>
    </row>
    <row r="19" spans="1:12" ht="12.75">
      <c r="A19" s="85" t="s">
        <v>7</v>
      </c>
      <c r="B19" s="85"/>
      <c r="C19" s="85"/>
      <c r="D19" s="86"/>
      <c r="E19" s="86"/>
      <c r="F19" s="86"/>
      <c r="G19" s="86"/>
      <c r="H19" s="86"/>
      <c r="I19" s="86"/>
      <c r="J19" s="86"/>
      <c r="K19" s="86"/>
      <c r="L19" s="86"/>
    </row>
    <row r="20" spans="1:12" ht="12.75">
      <c r="A20" s="87" t="s">
        <v>87</v>
      </c>
      <c r="B20" s="87"/>
      <c r="C20" s="87"/>
      <c r="D20" s="86"/>
      <c r="E20" s="86"/>
      <c r="F20" s="86"/>
      <c r="G20" s="86"/>
      <c r="H20" s="86"/>
      <c r="I20" s="86"/>
      <c r="J20" s="86"/>
      <c r="K20" s="86"/>
      <c r="L20" s="86"/>
    </row>
    <row r="21" spans="1:17" ht="12.75">
      <c r="A21" s="70" t="s">
        <v>88</v>
      </c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Q21" s="35" t="s">
        <v>14</v>
      </c>
    </row>
    <row r="22" spans="1:25" ht="12.75">
      <c r="A22" s="70" t="s">
        <v>89</v>
      </c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Q22" s="35" t="s">
        <v>120</v>
      </c>
      <c r="Y22" s="35"/>
    </row>
    <row r="23" spans="1:25" ht="12.75">
      <c r="A23" s="70" t="s">
        <v>90</v>
      </c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Q23" s="35"/>
      <c r="Y23" s="35"/>
    </row>
    <row r="24" spans="1:12" ht="12.75">
      <c r="A24" s="70" t="s">
        <v>91</v>
      </c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</row>
    <row r="25" spans="1:24" ht="12.75">
      <c r="A25" s="70" t="s">
        <v>92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36"/>
      <c r="P25" s="81" t="s">
        <v>93</v>
      </c>
      <c r="Q25" s="82"/>
      <c r="R25" s="82"/>
      <c r="S25" s="82"/>
      <c r="T25" s="82"/>
      <c r="U25" s="82"/>
      <c r="V25" s="82"/>
      <c r="W25" s="82"/>
      <c r="X25" s="83"/>
    </row>
    <row r="26" spans="1:24" ht="18" customHeight="1">
      <c r="A26" s="70" t="s">
        <v>94</v>
      </c>
      <c r="B26" s="70"/>
      <c r="C26" s="70"/>
      <c r="D26" s="70"/>
      <c r="E26" s="70"/>
      <c r="F26" s="70"/>
      <c r="G26" s="70"/>
      <c r="H26" s="70"/>
      <c r="I26" s="70"/>
      <c r="J26" s="70"/>
      <c r="K26" s="70"/>
      <c r="P26" s="63" t="s">
        <v>95</v>
      </c>
      <c r="Q26" s="64"/>
      <c r="R26" s="64"/>
      <c r="S26" s="64"/>
      <c r="T26" s="65"/>
      <c r="U26" s="16" t="s">
        <v>96</v>
      </c>
      <c r="V26" s="109" t="s">
        <v>119</v>
      </c>
      <c r="W26" s="110"/>
      <c r="X26" s="38"/>
    </row>
    <row r="27" spans="1:24" ht="12.75">
      <c r="A27" s="70" t="s">
        <v>97</v>
      </c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P27" s="63" t="s">
        <v>117</v>
      </c>
      <c r="Q27" s="64"/>
      <c r="R27" s="64"/>
      <c r="S27" s="64"/>
      <c r="T27" s="65"/>
      <c r="U27" s="16" t="s">
        <v>96</v>
      </c>
      <c r="V27" s="37"/>
      <c r="W27" s="37"/>
      <c r="X27" s="38"/>
    </row>
    <row r="28" spans="1:24" ht="12.75">
      <c r="A28" s="70" t="s">
        <v>98</v>
      </c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P28" s="39"/>
      <c r="Q28" s="40"/>
      <c r="R28" s="40"/>
      <c r="S28" s="40"/>
      <c r="T28" s="40"/>
      <c r="U28" s="41"/>
      <c r="V28" s="37"/>
      <c r="W28" s="37"/>
      <c r="X28" s="38"/>
    </row>
    <row r="29" spans="1:24" ht="12.75">
      <c r="A29" s="70" t="s">
        <v>100</v>
      </c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P29" s="71" t="s">
        <v>99</v>
      </c>
      <c r="Q29" s="72"/>
      <c r="R29" s="72"/>
      <c r="S29" s="72"/>
      <c r="T29" s="72"/>
      <c r="U29" s="72"/>
      <c r="V29" s="72"/>
      <c r="W29" s="72"/>
      <c r="X29" s="73"/>
    </row>
    <row r="30" spans="1:24" ht="12.75">
      <c r="A30" s="70" t="s">
        <v>105</v>
      </c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P30" s="76" t="s">
        <v>101</v>
      </c>
      <c r="Q30" s="77"/>
      <c r="R30" s="77"/>
      <c r="S30" s="77"/>
      <c r="T30" s="78"/>
      <c r="U30" s="42" t="s">
        <v>102</v>
      </c>
      <c r="V30" s="42" t="s">
        <v>103</v>
      </c>
      <c r="W30" s="79" t="s">
        <v>104</v>
      </c>
      <c r="X30" s="80"/>
    </row>
    <row r="31" spans="1:25" ht="12.75">
      <c r="A31" s="70" t="s">
        <v>106</v>
      </c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43"/>
      <c r="P31" s="67" t="s">
        <v>9</v>
      </c>
      <c r="Q31" s="68"/>
      <c r="R31" s="68"/>
      <c r="S31" s="68"/>
      <c r="T31" s="69"/>
      <c r="U31" s="16">
        <v>0</v>
      </c>
      <c r="V31" s="16">
        <v>0</v>
      </c>
      <c r="W31" s="74">
        <v>0</v>
      </c>
      <c r="X31" s="75"/>
      <c r="Y31" s="43"/>
    </row>
    <row r="32" spans="1:25" ht="12.75">
      <c r="A32" s="70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43"/>
      <c r="P32" s="67" t="s">
        <v>16</v>
      </c>
      <c r="Q32" s="68"/>
      <c r="R32" s="68"/>
      <c r="S32" s="68"/>
      <c r="T32" s="69"/>
      <c r="U32" s="16">
        <f>'Scheda A'!B11</f>
        <v>31680</v>
      </c>
      <c r="V32" s="16">
        <f>'Scheda A'!C11</f>
        <v>63360</v>
      </c>
      <c r="W32" s="74">
        <f>S14</f>
        <v>158400</v>
      </c>
      <c r="X32" s="75"/>
      <c r="Y32" s="43"/>
    </row>
    <row r="33" spans="1:25" ht="12.75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3"/>
      <c r="P33" s="67" t="s">
        <v>13</v>
      </c>
      <c r="Q33" s="68"/>
      <c r="R33" s="68"/>
      <c r="S33" s="68"/>
      <c r="T33" s="69"/>
      <c r="U33" s="10">
        <f>'Scheda A'!B12</f>
        <v>1005605.8003125001</v>
      </c>
      <c r="V33" s="10">
        <f>'Scheda A'!C12</f>
        <v>1323659.338375</v>
      </c>
      <c r="W33" s="48"/>
      <c r="X33" s="48">
        <f>S11+S12+S15+S16</f>
        <v>5497024.8915625</v>
      </c>
      <c r="Y33" s="43"/>
    </row>
    <row r="34" spans="1:24" ht="12.75">
      <c r="A34" s="45" t="s">
        <v>56</v>
      </c>
      <c r="P34" s="67" t="s">
        <v>107</v>
      </c>
      <c r="Q34" s="68"/>
      <c r="R34" s="68"/>
      <c r="S34" s="68"/>
      <c r="T34" s="69"/>
      <c r="U34" s="16">
        <v>0</v>
      </c>
      <c r="V34" s="16">
        <v>0</v>
      </c>
      <c r="W34" s="74">
        <v>0</v>
      </c>
      <c r="X34" s="75"/>
    </row>
    <row r="35" spans="1:24" ht="15">
      <c r="A35" s="66" t="s">
        <v>108</v>
      </c>
      <c r="B35" s="66"/>
      <c r="J35" s="46"/>
      <c r="P35" s="67" t="s">
        <v>12</v>
      </c>
      <c r="Q35" s="68"/>
      <c r="R35" s="68"/>
      <c r="S35" s="68"/>
      <c r="T35" s="69"/>
      <c r="U35" s="16">
        <v>0</v>
      </c>
      <c r="V35" s="16">
        <v>0</v>
      </c>
      <c r="W35" s="74">
        <v>0</v>
      </c>
      <c r="X35" s="75"/>
    </row>
    <row r="36" spans="1:24" ht="12.75">
      <c r="A36" s="66" t="s">
        <v>110</v>
      </c>
      <c r="B36" s="66"/>
      <c r="P36" s="67" t="s">
        <v>109</v>
      </c>
      <c r="Q36" s="68"/>
      <c r="R36" s="68"/>
      <c r="S36" s="68"/>
      <c r="T36" s="69"/>
      <c r="U36" s="16">
        <f>'Scheda A'!B15</f>
        <v>134338.17</v>
      </c>
      <c r="V36" s="16">
        <f>'Scheda A'!C15</f>
        <v>122238.17</v>
      </c>
      <c r="W36" s="74">
        <f>S13</f>
        <v>247643.37</v>
      </c>
      <c r="X36" s="75"/>
    </row>
    <row r="37" spans="1:24" ht="12.75">
      <c r="A37" s="66" t="s">
        <v>111</v>
      </c>
      <c r="B37" s="66"/>
      <c r="U37" s="13">
        <f>SUM(U31:U36)</f>
        <v>1171623.9703125001</v>
      </c>
      <c r="V37" s="13">
        <f>SUM(V31:V36)</f>
        <v>1509257.508375</v>
      </c>
      <c r="W37" s="111">
        <f>W32+X33+W34+W36</f>
        <v>5903068.2615625</v>
      </c>
      <c r="X37" s="112"/>
    </row>
    <row r="39" spans="1:4" ht="12.75">
      <c r="A39" s="47" t="s">
        <v>59</v>
      </c>
      <c r="B39" s="43"/>
      <c r="C39" s="43"/>
      <c r="D39" s="43"/>
    </row>
    <row r="40" spans="1:25" ht="12.75">
      <c r="A40" s="62" t="s">
        <v>112</v>
      </c>
      <c r="B40" s="62"/>
      <c r="C40" s="62"/>
      <c r="D40" s="62"/>
      <c r="E40" s="44"/>
      <c r="F40" s="44"/>
      <c r="G40" s="44"/>
      <c r="H40" s="44"/>
      <c r="I40" s="44"/>
      <c r="J40" s="44"/>
      <c r="K40" s="44"/>
      <c r="L40" s="44"/>
      <c r="M40" s="44"/>
      <c r="N40" s="43"/>
      <c r="W40" s="43"/>
      <c r="X40" s="43"/>
      <c r="Y40" s="43"/>
    </row>
    <row r="41" spans="1:4" ht="12.75">
      <c r="A41" s="62" t="s">
        <v>113</v>
      </c>
      <c r="B41" s="62"/>
      <c r="C41" s="62"/>
      <c r="D41" s="62"/>
    </row>
    <row r="42" spans="1:10" ht="15">
      <c r="A42" s="62" t="s">
        <v>114</v>
      </c>
      <c r="B42" s="62"/>
      <c r="C42" s="62"/>
      <c r="D42" s="62"/>
      <c r="J42" s="46"/>
    </row>
    <row r="43" spans="1:4" ht="12.75">
      <c r="A43" s="62" t="s">
        <v>115</v>
      </c>
      <c r="B43" s="62"/>
      <c r="C43" s="62"/>
      <c r="D43" s="62"/>
    </row>
    <row r="44" spans="1:4" ht="12.75">
      <c r="A44" s="62" t="s">
        <v>116</v>
      </c>
      <c r="B44" s="62"/>
      <c r="C44" s="62"/>
      <c r="D44" s="62"/>
    </row>
  </sheetData>
  <sheetProtection/>
  <mergeCells count="70">
    <mergeCell ref="V26:W26"/>
    <mergeCell ref="W37:X37"/>
    <mergeCell ref="A1:Y1"/>
    <mergeCell ref="A2:Y2"/>
    <mergeCell ref="A4:Y4"/>
    <mergeCell ref="A7:A9"/>
    <mergeCell ref="B7:B9"/>
    <mergeCell ref="C7:C9"/>
    <mergeCell ref="D7:D9"/>
    <mergeCell ref="E7:E9"/>
    <mergeCell ref="F7:F9"/>
    <mergeCell ref="G7:G9"/>
    <mergeCell ref="H7:H9"/>
    <mergeCell ref="I7:I9"/>
    <mergeCell ref="J7:J9"/>
    <mergeCell ref="K7:K9"/>
    <mergeCell ref="W7:X7"/>
    <mergeCell ref="Y7:Y9"/>
    <mergeCell ref="Q8:Q9"/>
    <mergeCell ref="R8:R9"/>
    <mergeCell ref="S8:S9"/>
    <mergeCell ref="T8:T9"/>
    <mergeCell ref="U8:V8"/>
    <mergeCell ref="W8:W9"/>
    <mergeCell ref="X8:X9"/>
    <mergeCell ref="A19:L19"/>
    <mergeCell ref="A20:L20"/>
    <mergeCell ref="A21:L21"/>
    <mergeCell ref="N7:N9"/>
    <mergeCell ref="O7:O9"/>
    <mergeCell ref="P7:P9"/>
    <mergeCell ref="Q7:V7"/>
    <mergeCell ref="L7:L9"/>
    <mergeCell ref="M7:M9"/>
    <mergeCell ref="A29:N29"/>
    <mergeCell ref="P30:T30"/>
    <mergeCell ref="W30:X30"/>
    <mergeCell ref="A22:N22"/>
    <mergeCell ref="A23:L23"/>
    <mergeCell ref="A24:L24"/>
    <mergeCell ref="A25:K25"/>
    <mergeCell ref="P25:X25"/>
    <mergeCell ref="A26:K26"/>
    <mergeCell ref="P26:T26"/>
    <mergeCell ref="W35:X35"/>
    <mergeCell ref="A30:N30"/>
    <mergeCell ref="P31:T31"/>
    <mergeCell ref="W31:X31"/>
    <mergeCell ref="A31:N31"/>
    <mergeCell ref="P32:T32"/>
    <mergeCell ref="W36:X36"/>
    <mergeCell ref="A36:B36"/>
    <mergeCell ref="A37:B37"/>
    <mergeCell ref="A40:D40"/>
    <mergeCell ref="A32:N32"/>
    <mergeCell ref="P33:T33"/>
    <mergeCell ref="W32:X32"/>
    <mergeCell ref="P34:T34"/>
    <mergeCell ref="W34:X34"/>
    <mergeCell ref="P35:T35"/>
    <mergeCell ref="A41:D41"/>
    <mergeCell ref="A42:D42"/>
    <mergeCell ref="A43:D43"/>
    <mergeCell ref="A44:D44"/>
    <mergeCell ref="P27:T27"/>
    <mergeCell ref="A35:B35"/>
    <mergeCell ref="P36:T36"/>
    <mergeCell ref="A27:N27"/>
    <mergeCell ref="A28:N28"/>
    <mergeCell ref="P29:X29"/>
  </mergeCells>
  <printOptions/>
  <pageMargins left="0.7" right="0.7" top="0.75" bottom="0.75" header="0.3" footer="0.3"/>
  <pageSetup fitToHeight="0" fitToWidth="1" horizontalDpi="600" verticalDpi="600" orientation="landscape" paperSize="8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1" width="14.7109375" style="10" customWidth="1"/>
    <col min="2" max="2" width="22.421875" style="10" bestFit="1" customWidth="1"/>
    <col min="3" max="3" width="29.7109375" style="10" customWidth="1"/>
    <col min="4" max="4" width="22.57421875" style="10" customWidth="1"/>
    <col min="5" max="5" width="27.28125" style="10" customWidth="1"/>
    <col min="6" max="6" width="32.57421875" style="10" customWidth="1"/>
    <col min="7" max="16384" width="9.140625" style="10" customWidth="1"/>
  </cols>
  <sheetData>
    <row r="1" spans="1:6" ht="22.5" customHeight="1">
      <c r="A1" s="113" t="s">
        <v>133</v>
      </c>
      <c r="B1" s="113"/>
      <c r="C1" s="113"/>
      <c r="D1" s="113"/>
      <c r="E1" s="113"/>
      <c r="F1" s="113"/>
    </row>
    <row r="2" spans="1:6" ht="17.25">
      <c r="A2" s="113" t="s">
        <v>134</v>
      </c>
      <c r="B2" s="113"/>
      <c r="C2" s="113"/>
      <c r="D2" s="113"/>
      <c r="E2" s="113"/>
      <c r="F2" s="113"/>
    </row>
    <row r="3" spans="1:6" ht="15">
      <c r="A3" s="121" t="s">
        <v>0</v>
      </c>
      <c r="B3" s="121"/>
      <c r="C3" s="121"/>
      <c r="D3" s="121"/>
      <c r="E3" s="121"/>
      <c r="F3" s="121"/>
    </row>
    <row r="4" spans="1:6" s="43" customFormat="1" ht="17.25">
      <c r="A4" s="122" t="s">
        <v>122</v>
      </c>
      <c r="B4" s="122"/>
      <c r="C4" s="122"/>
      <c r="D4" s="122"/>
      <c r="E4" s="122"/>
      <c r="F4" s="122"/>
    </row>
    <row r="5" spans="1:6" s="43" customFormat="1" ht="17.25">
      <c r="A5" s="122" t="s">
        <v>123</v>
      </c>
      <c r="B5" s="122"/>
      <c r="C5" s="122"/>
      <c r="D5" s="122"/>
      <c r="E5" s="122"/>
      <c r="F5" s="122"/>
    </row>
    <row r="7" spans="1:6" ht="12.75" customHeight="1">
      <c r="A7" s="84" t="s">
        <v>124</v>
      </c>
      <c r="B7" s="93" t="s">
        <v>125</v>
      </c>
      <c r="C7" s="84" t="s">
        <v>126</v>
      </c>
      <c r="D7" s="93" t="s">
        <v>127</v>
      </c>
      <c r="E7" s="84" t="s">
        <v>128</v>
      </c>
      <c r="F7" s="84" t="s">
        <v>129</v>
      </c>
    </row>
    <row r="8" spans="1:6" ht="12.75">
      <c r="A8" s="99"/>
      <c r="B8" s="101"/>
      <c r="C8" s="99"/>
      <c r="D8" s="101"/>
      <c r="E8" s="99"/>
      <c r="F8" s="84"/>
    </row>
    <row r="9" spans="1:6" ht="12.75" customHeight="1">
      <c r="A9" s="99"/>
      <c r="B9" s="101"/>
      <c r="C9" s="99"/>
      <c r="D9" s="101"/>
      <c r="E9" s="99"/>
      <c r="F9" s="84"/>
    </row>
    <row r="10" spans="1:6" ht="12.75">
      <c r="A10" s="99"/>
      <c r="B10" s="101"/>
      <c r="C10" s="99"/>
      <c r="D10" s="101"/>
      <c r="E10" s="99"/>
      <c r="F10" s="84"/>
    </row>
    <row r="11" spans="1:6" ht="40.5" customHeight="1">
      <c r="A11" s="17" t="s">
        <v>49</v>
      </c>
      <c r="B11" s="18" t="s">
        <v>130</v>
      </c>
      <c r="C11" s="18" t="s">
        <v>130</v>
      </c>
      <c r="D11" s="18" t="s">
        <v>130</v>
      </c>
      <c r="E11" s="17" t="s">
        <v>131</v>
      </c>
      <c r="F11" s="14" t="s">
        <v>55</v>
      </c>
    </row>
    <row r="12" spans="1:6" ht="12.75">
      <c r="A12" s="51" t="s">
        <v>135</v>
      </c>
      <c r="B12" s="51" t="s">
        <v>135</v>
      </c>
      <c r="C12" s="51" t="s">
        <v>135</v>
      </c>
      <c r="D12" s="51" t="s">
        <v>135</v>
      </c>
      <c r="E12" s="51" t="s">
        <v>135</v>
      </c>
      <c r="F12" s="51" t="s">
        <v>135</v>
      </c>
    </row>
    <row r="13" spans="1:3" ht="12.75">
      <c r="A13" s="49"/>
      <c r="B13" s="12"/>
      <c r="C13" s="12"/>
    </row>
    <row r="14" ht="12.75">
      <c r="D14" s="35" t="s">
        <v>14</v>
      </c>
    </row>
    <row r="15" ht="15.75" customHeight="1">
      <c r="D15" s="35" t="s">
        <v>118</v>
      </c>
    </row>
    <row r="16" spans="1:6" ht="12.75">
      <c r="A16" s="117" t="s">
        <v>7</v>
      </c>
      <c r="B16" s="117"/>
      <c r="C16" s="117"/>
      <c r="D16" s="118"/>
      <c r="E16" s="118"/>
      <c r="F16" s="118"/>
    </row>
    <row r="17" spans="1:6" ht="16.5" customHeight="1">
      <c r="A17" s="119" t="s">
        <v>132</v>
      </c>
      <c r="B17" s="120"/>
      <c r="C17" s="120"/>
      <c r="D17" s="50"/>
      <c r="E17" s="50"/>
      <c r="F17" s="50"/>
    </row>
  </sheetData>
  <sheetProtection/>
  <mergeCells count="13">
    <mergeCell ref="C7:C10"/>
    <mergeCell ref="D7:D10"/>
    <mergeCell ref="E7:E10"/>
    <mergeCell ref="F7:F10"/>
    <mergeCell ref="A16:F16"/>
    <mergeCell ref="A17:C17"/>
    <mergeCell ref="A1:F1"/>
    <mergeCell ref="A2:F2"/>
    <mergeCell ref="A3:F3"/>
    <mergeCell ref="A4:F4"/>
    <mergeCell ref="A5:F5"/>
    <mergeCell ref="A7:A10"/>
    <mergeCell ref="B7:B10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2018-06-16T05:37:48Z</dcterms:created>
  <dcterms:modified xsi:type="dcterms:W3CDTF">2019-03-14T13:02:49Z</dcterms:modified>
  <cp:category/>
  <cp:version/>
  <cp:contentType/>
  <cp:contentStatus/>
</cp:coreProperties>
</file>